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5480" activeTab="0"/>
  </bookViews>
  <sheets>
    <sheet name="Web-Rechner" sheetId="1" r:id="rId1"/>
  </sheets>
  <definedNames>
    <definedName name="_xlnm.Print_Area" localSheetId="0">'Web-Rechner'!$B$2:$G$46</definedName>
  </definedNames>
  <calcPr fullCalcOnLoad="1"/>
</workbook>
</file>

<file path=xl/sharedStrings.xml><?xml version="1.0" encoding="utf-8"?>
<sst xmlns="http://schemas.openxmlformats.org/spreadsheetml/2006/main" count="52" uniqueCount="41">
  <si>
    <t>Profil</t>
  </si>
  <si>
    <t>S 93</t>
  </si>
  <si>
    <t>S 75</t>
  </si>
  <si>
    <t>S 65</t>
  </si>
  <si>
    <t>S 55</t>
  </si>
  <si>
    <t>S 49</t>
  </si>
  <si>
    <t>X 63</t>
  </si>
  <si>
    <t>X 53</t>
  </si>
  <si>
    <t>X 47</t>
  </si>
  <si>
    <t>X 32</t>
  </si>
  <si>
    <t>X 71</t>
  </si>
  <si>
    <t>Drehzahl</t>
  </si>
  <si>
    <t>maximale</t>
  </si>
  <si>
    <t>Z</t>
  </si>
  <si>
    <t>Æ</t>
  </si>
  <si>
    <t>t</t>
  </si>
  <si>
    <t>L</t>
  </si>
  <si>
    <t>Blattspitzengeschwindigkeit [m/s]</t>
  </si>
  <si>
    <t>n</t>
  </si>
  <si>
    <t>Blattlänge Nennmaß (von Bohrungsmitte bis Blattende) [mm]</t>
  </si>
  <si>
    <t>Blatthalterbohrungsabstand (von Bohrung zu Bohrung gegenüberliegend) [mm]</t>
  </si>
  <si>
    <t>Blattgriffdicke [mm]</t>
  </si>
  <si>
    <t>Bohrungsdurchmesser [mm]</t>
  </si>
  <si>
    <t>Profiltiefe [mm</t>
  </si>
  <si>
    <r>
      <t>Drehzahl 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</si>
  <si>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t>L  [mm]</t>
  </si>
  <si>
    <t>Z  [mm]</t>
  </si>
  <si>
    <r>
      <t>V</t>
    </r>
    <r>
      <rPr>
        <b/>
        <vertAlign val="subscript"/>
        <sz val="10"/>
        <rFont val="Arial"/>
        <family val="2"/>
      </rPr>
      <t>B</t>
    </r>
    <r>
      <rPr>
        <b/>
        <vertAlign val="subscript"/>
        <sz val="12"/>
        <rFont val="Arial"/>
        <family val="2"/>
      </rPr>
      <t xml:space="preserve">  </t>
    </r>
    <r>
      <rPr>
        <b/>
        <vertAlign val="subscript"/>
        <sz val="14"/>
        <rFont val="Arial"/>
        <family val="2"/>
      </rPr>
      <t>[m/s]</t>
    </r>
  </si>
  <si>
    <t>n [min-1]</t>
  </si>
  <si>
    <t>Bitte in den gelben Feldern Werte eingeben</t>
  </si>
  <si>
    <t>D</t>
  </si>
  <si>
    <t>Berechnungen zu Rotorblättern</t>
  </si>
  <si>
    <r>
      <t>V</t>
    </r>
    <r>
      <rPr>
        <vertAlign val="subscript"/>
        <sz val="10"/>
        <rFont val="Arial"/>
        <family val="2"/>
      </rPr>
      <t>B</t>
    </r>
  </si>
  <si>
    <t>π</t>
  </si>
  <si>
    <r>
      <t xml:space="preserve">n </t>
    </r>
    <r>
      <rPr>
        <b/>
        <vertAlign val="subscript"/>
        <sz val="11"/>
        <rFont val="Arial"/>
        <family val="2"/>
      </rPr>
      <t>max.</t>
    </r>
    <r>
      <rPr>
        <b/>
        <sz val="10"/>
        <rFont val="Arial"/>
        <family val="2"/>
      </rPr>
      <t xml:space="preserve"> [min-1]</t>
    </r>
  </si>
  <si>
    <r>
      <t>V</t>
    </r>
    <r>
      <rPr>
        <b/>
        <vertAlign val="subscript"/>
        <sz val="10"/>
        <rFont val="Arial"/>
        <family val="2"/>
      </rPr>
      <t>B</t>
    </r>
    <r>
      <rPr>
        <b/>
        <vertAlign val="subscript"/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max</t>
    </r>
    <r>
      <rPr>
        <b/>
        <vertAlign val="subscript"/>
        <sz val="12"/>
        <rFont val="Arial"/>
        <family val="2"/>
      </rPr>
      <t xml:space="preserve"> </t>
    </r>
    <r>
      <rPr>
        <b/>
        <vertAlign val="subscript"/>
        <sz val="14"/>
        <rFont val="Arial"/>
        <family val="2"/>
      </rPr>
      <t>[m/s]</t>
    </r>
  </si>
  <si>
    <t>Rotorkreis [mm]</t>
  </si>
  <si>
    <t>© M-Blades Manufaktur</t>
  </si>
  <si>
    <t>Berechnung</t>
  </si>
  <si>
    <t>Blattspitzen-</t>
  </si>
  <si>
    <t>geschwindigkeit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</si>
</sst>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  <numFmt numFmtId="170" formatCode="0.0000"/>
    <numFmt numFmtId="171" formatCode="0.00000"/>
    <numFmt numFmtId="172" formatCode="0.000000"/>
    <numFmt numFmtId="173" formatCode="0.0000000"/>
  </numFmts>
  <fonts count="20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2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sz val="10"/>
      <color indexed="22"/>
      <name val="Arial"/>
      <family val="0"/>
    </font>
    <font>
      <b/>
      <vertAlign val="subscript"/>
      <sz val="11"/>
      <name val="Arial"/>
      <family val="2"/>
    </font>
    <font>
      <vertAlign val="subscript"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0"/>
      <color indexed="6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 locked="0"/>
    </xf>
    <xf numFmtId="0" fontId="3" fillId="3" borderId="3" xfId="0" applyFont="1" applyFill="1" applyBorder="1" applyAlignment="1" applyProtection="1">
      <alignment horizontal="center" vertical="center"/>
      <protection hidden="1" locked="0"/>
    </xf>
    <xf numFmtId="1" fontId="3" fillId="3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shrinkToFit="1"/>
      <protection hidden="1"/>
    </xf>
    <xf numFmtId="0" fontId="3" fillId="4" borderId="6" xfId="0" applyFont="1" applyFill="1" applyBorder="1" applyAlignment="1" applyProtection="1">
      <alignment horizontal="center" shrinkToFit="1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6" borderId="12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3" xfId="0" applyFont="1" applyFill="1" applyBorder="1" applyAlignment="1" applyProtection="1">
      <alignment horizontal="center" vertical="center"/>
      <protection hidden="1"/>
    </xf>
    <xf numFmtId="0" fontId="0" fillId="7" borderId="13" xfId="0" applyFill="1" applyBorder="1" applyAlignment="1" applyProtection="1">
      <alignment/>
      <protection hidden="1"/>
    </xf>
    <xf numFmtId="0" fontId="0" fillId="7" borderId="14" xfId="0" applyFill="1" applyBorder="1" applyAlignment="1" applyProtection="1">
      <alignment/>
      <protection hidden="1"/>
    </xf>
    <xf numFmtId="0" fontId="0" fillId="7" borderId="14" xfId="0" applyFill="1" applyBorder="1" applyAlignment="1" applyProtection="1">
      <alignment horizontal="right"/>
      <protection hidden="1"/>
    </xf>
    <xf numFmtId="0" fontId="0" fillId="7" borderId="15" xfId="0" applyFill="1" applyBorder="1" applyAlignment="1" applyProtection="1">
      <alignment/>
      <protection hidden="1"/>
    </xf>
    <xf numFmtId="0" fontId="17" fillId="7" borderId="16" xfId="0" applyFont="1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 horizontal="right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16" xfId="0" applyFont="1" applyFill="1" applyBorder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left"/>
      <protection hidden="1"/>
    </xf>
    <xf numFmtId="0" fontId="13" fillId="7" borderId="16" xfId="0" applyFont="1" applyFill="1" applyBorder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left" indent="15"/>
      <protection hidden="1"/>
    </xf>
    <xf numFmtId="0" fontId="0" fillId="7" borderId="16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0" fillId="7" borderId="0" xfId="0" applyFont="1" applyFill="1" applyBorder="1" applyAlignment="1" applyProtection="1">
      <alignment horizontal="right"/>
      <protection hidden="1"/>
    </xf>
    <xf numFmtId="0" fontId="0" fillId="7" borderId="18" xfId="0" applyFill="1" applyBorder="1" applyAlignment="1" applyProtection="1">
      <alignment horizontal="right"/>
      <protection hidden="1"/>
    </xf>
    <xf numFmtId="0" fontId="0" fillId="7" borderId="19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14" fillId="7" borderId="16" xfId="0" applyFont="1" applyFill="1" applyBorder="1" applyAlignment="1" applyProtection="1">
      <alignment/>
      <protection hidden="1"/>
    </xf>
    <xf numFmtId="0" fontId="14" fillId="7" borderId="2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1" fillId="7" borderId="18" xfId="0" applyFont="1" applyFill="1" applyBorder="1" applyAlignment="1" applyProtection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19" fillId="7" borderId="0" xfId="0" applyFont="1" applyFill="1" applyBorder="1" applyAlignment="1" applyProtection="1">
      <alignment horizontal="center"/>
      <protection hidden="1"/>
    </xf>
    <xf numFmtId="0" fontId="19" fillId="7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wrapText="1" shrinkToFit="1"/>
      <protection hidden="1"/>
    </xf>
    <xf numFmtId="0" fontId="18" fillId="7" borderId="9" xfId="0" applyFont="1" applyFill="1" applyBorder="1" applyAlignment="1" applyProtection="1">
      <alignment horizontal="center"/>
      <protection hidden="1" locked="0"/>
    </xf>
    <xf numFmtId="0" fontId="0" fillId="7" borderId="10" xfId="0" applyFill="1" applyBorder="1" applyAlignment="1" applyProtection="1">
      <alignment horizontal="center"/>
      <protection hidden="1" locked="0"/>
    </xf>
    <xf numFmtId="0" fontId="0" fillId="7" borderId="11" xfId="0" applyFill="1" applyBorder="1" applyAlignment="1" applyProtection="1">
      <alignment horizontal="center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workbookViewId="0" topLeftCell="A1">
      <selection activeCell="C3" sqref="C3:F3"/>
    </sheetView>
  </sheetViews>
  <sheetFormatPr defaultColWidth="17.140625" defaultRowHeight="12.75"/>
  <cols>
    <col min="1" max="1" width="3.28125" style="5" customWidth="1"/>
    <col min="2" max="2" width="5.7109375" style="5" customWidth="1"/>
    <col min="3" max="4" width="17.7109375" style="5" customWidth="1"/>
    <col min="5" max="5" width="13.7109375" style="5" customWidth="1"/>
    <col min="6" max="6" width="13.7109375" style="19" customWidth="1"/>
    <col min="7" max="7" width="5.7109375" style="5" customWidth="1"/>
    <col min="8" max="8" width="3.28125" style="5" customWidth="1"/>
    <col min="9" max="9" width="17.140625" style="5" customWidth="1"/>
    <col min="10" max="10" width="11.421875" style="5" customWidth="1"/>
    <col min="11" max="16384" width="17.140625" style="5" customWidth="1"/>
  </cols>
  <sheetData>
    <row r="2" spans="2:7" ht="12.75">
      <c r="B2" s="26"/>
      <c r="C2" s="27"/>
      <c r="D2" s="27"/>
      <c r="E2" s="27"/>
      <c r="F2" s="28"/>
      <c r="G2" s="29"/>
    </row>
    <row r="3" spans="2:7" ht="18">
      <c r="B3" s="30"/>
      <c r="C3" s="60" t="s">
        <v>31</v>
      </c>
      <c r="D3" s="61"/>
      <c r="E3" s="61"/>
      <c r="F3" s="62"/>
      <c r="G3" s="31"/>
    </row>
    <row r="4" spans="2:7" ht="12.75">
      <c r="B4" s="32"/>
      <c r="C4" s="33"/>
      <c r="D4" s="33"/>
      <c r="E4" s="33"/>
      <c r="F4" s="33"/>
      <c r="G4" s="31"/>
    </row>
    <row r="5" spans="2:7" ht="15.75">
      <c r="B5" s="34" t="s">
        <v>32</v>
      </c>
      <c r="C5" s="35" t="s">
        <v>17</v>
      </c>
      <c r="D5" s="36"/>
      <c r="E5" s="36"/>
      <c r="F5" s="36"/>
      <c r="G5" s="31"/>
    </row>
    <row r="6" spans="2:7" ht="14.25">
      <c r="B6" s="34" t="s">
        <v>18</v>
      </c>
      <c r="C6" s="35" t="s">
        <v>24</v>
      </c>
      <c r="D6" s="36"/>
      <c r="E6" s="36"/>
      <c r="F6" s="36"/>
      <c r="G6" s="31"/>
    </row>
    <row r="7" spans="2:9" ht="12.75">
      <c r="B7" s="34" t="s">
        <v>16</v>
      </c>
      <c r="C7" s="35" t="s">
        <v>19</v>
      </c>
      <c r="D7" s="36"/>
      <c r="E7" s="36"/>
      <c r="F7" s="36"/>
      <c r="G7" s="31"/>
      <c r="I7" s="6"/>
    </row>
    <row r="8" spans="2:9" ht="12.75">
      <c r="B8" s="34" t="s">
        <v>13</v>
      </c>
      <c r="C8" s="35" t="s">
        <v>20</v>
      </c>
      <c r="D8" s="36"/>
      <c r="E8" s="36"/>
      <c r="F8" s="36"/>
      <c r="G8" s="31"/>
      <c r="I8" s="6"/>
    </row>
    <row r="9" spans="2:9" ht="12.75">
      <c r="B9" s="34" t="s">
        <v>30</v>
      </c>
      <c r="C9" s="35" t="s">
        <v>21</v>
      </c>
      <c r="D9" s="36"/>
      <c r="E9" s="36"/>
      <c r="F9" s="36"/>
      <c r="G9" s="31"/>
      <c r="I9" s="6"/>
    </row>
    <row r="10" spans="2:9" ht="12.75">
      <c r="B10" s="37" t="s">
        <v>14</v>
      </c>
      <c r="C10" s="35" t="s">
        <v>22</v>
      </c>
      <c r="D10" s="36"/>
      <c r="E10" s="36"/>
      <c r="F10" s="36"/>
      <c r="G10" s="31"/>
      <c r="I10" s="6"/>
    </row>
    <row r="11" spans="2:9" ht="12.75">
      <c r="B11" s="34" t="s">
        <v>15</v>
      </c>
      <c r="C11" s="35" t="s">
        <v>23</v>
      </c>
      <c r="D11" s="36"/>
      <c r="E11" s="36"/>
      <c r="F11" s="36"/>
      <c r="G11" s="31"/>
      <c r="I11" s="6"/>
    </row>
    <row r="12" spans="2:9" ht="12.75">
      <c r="B12" s="32"/>
      <c r="C12" s="33"/>
      <c r="D12" s="33"/>
      <c r="E12" s="33"/>
      <c r="F12" s="38" t="s">
        <v>13</v>
      </c>
      <c r="G12" s="31"/>
      <c r="I12" s="6"/>
    </row>
    <row r="13" spans="2:9" ht="12.75">
      <c r="B13" s="32"/>
      <c r="C13" s="33"/>
      <c r="D13" s="33"/>
      <c r="E13" s="33"/>
      <c r="F13" s="33"/>
      <c r="G13" s="31"/>
      <c r="I13" s="6"/>
    </row>
    <row r="14" spans="2:9" ht="15.75">
      <c r="B14" s="39" t="s">
        <v>14</v>
      </c>
      <c r="C14" s="33"/>
      <c r="D14" s="33"/>
      <c r="E14" s="40" t="s">
        <v>15</v>
      </c>
      <c r="F14" s="33"/>
      <c r="G14" s="31"/>
      <c r="I14" s="6"/>
    </row>
    <row r="15" spans="2:9" ht="12.75">
      <c r="B15" s="32"/>
      <c r="C15" s="33"/>
      <c r="D15" s="33"/>
      <c r="E15" s="33"/>
      <c r="F15" s="33"/>
      <c r="G15" s="31"/>
      <c r="I15" s="6"/>
    </row>
    <row r="16" spans="2:9" ht="12.75">
      <c r="B16" s="32"/>
      <c r="C16" s="33"/>
      <c r="D16" s="33"/>
      <c r="E16" s="33"/>
      <c r="F16" s="33"/>
      <c r="G16" s="31"/>
      <c r="I16" s="6"/>
    </row>
    <row r="17" spans="2:9" ht="12.75">
      <c r="B17" s="32"/>
      <c r="C17" s="33"/>
      <c r="D17" s="33"/>
      <c r="E17" s="33"/>
      <c r="F17" s="33"/>
      <c r="G17" s="31"/>
      <c r="I17" s="6"/>
    </row>
    <row r="18" spans="2:7" ht="12.75">
      <c r="B18" s="32"/>
      <c r="C18" s="33"/>
      <c r="D18" s="40" t="s">
        <v>16</v>
      </c>
      <c r="E18" s="33"/>
      <c r="F18" s="33"/>
      <c r="G18" s="31"/>
    </row>
    <row r="19" spans="2:7" ht="21">
      <c r="B19" s="41"/>
      <c r="C19" s="42"/>
      <c r="D19" s="42"/>
      <c r="E19" s="43" t="s">
        <v>0</v>
      </c>
      <c r="F19" s="43" t="s">
        <v>35</v>
      </c>
      <c r="G19" s="31"/>
    </row>
    <row r="20" spans="2:7" ht="12.75">
      <c r="B20" s="41"/>
      <c r="C20" s="42"/>
      <c r="D20" s="42"/>
      <c r="E20" s="43" t="s">
        <v>9</v>
      </c>
      <c r="F20" s="43">
        <v>130</v>
      </c>
      <c r="G20" s="31"/>
    </row>
    <row r="21" spans="2:7" ht="12.75">
      <c r="B21" s="41"/>
      <c r="C21" s="42"/>
      <c r="D21" s="42"/>
      <c r="E21" s="43" t="s">
        <v>8</v>
      </c>
      <c r="F21" s="43">
        <v>100</v>
      </c>
      <c r="G21" s="31"/>
    </row>
    <row r="22" spans="2:7" ht="12.75">
      <c r="B22" s="41"/>
      <c r="C22" s="42"/>
      <c r="D22" s="42"/>
      <c r="E22" s="43" t="s">
        <v>5</v>
      </c>
      <c r="F22" s="43">
        <v>90</v>
      </c>
      <c r="G22" s="31"/>
    </row>
    <row r="23" spans="2:7" ht="12.75">
      <c r="B23" s="41"/>
      <c r="C23" s="42"/>
      <c r="D23" s="42"/>
      <c r="E23" s="43" t="s">
        <v>7</v>
      </c>
      <c r="F23" s="43">
        <v>105</v>
      </c>
      <c r="G23" s="31"/>
    </row>
    <row r="24" spans="2:7" ht="12.75">
      <c r="B24" s="41"/>
      <c r="C24" s="42"/>
      <c r="D24" s="42"/>
      <c r="E24" s="43" t="s">
        <v>4</v>
      </c>
      <c r="F24" s="43">
        <v>110</v>
      </c>
      <c r="G24" s="31"/>
    </row>
    <row r="25" spans="2:7" ht="12.75">
      <c r="B25" s="41"/>
      <c r="C25" s="42"/>
      <c r="D25" s="44"/>
      <c r="E25" s="43" t="s">
        <v>6</v>
      </c>
      <c r="F25" s="43">
        <v>120</v>
      </c>
      <c r="G25" s="31"/>
    </row>
    <row r="26" spans="2:7" ht="12.75">
      <c r="B26" s="41"/>
      <c r="C26" s="42"/>
      <c r="D26" s="42"/>
      <c r="E26" s="43" t="s">
        <v>3</v>
      </c>
      <c r="F26" s="43">
        <v>120</v>
      </c>
      <c r="G26" s="31"/>
    </row>
    <row r="27" spans="2:7" ht="12.75">
      <c r="B27" s="41"/>
      <c r="C27" s="42"/>
      <c r="D27" s="42"/>
      <c r="E27" s="43" t="s">
        <v>10</v>
      </c>
      <c r="F27" s="43">
        <v>130</v>
      </c>
      <c r="G27" s="31"/>
    </row>
    <row r="28" spans="2:7" ht="12.75">
      <c r="B28" s="41"/>
      <c r="C28" s="42"/>
      <c r="D28" s="42"/>
      <c r="E28" s="43" t="s">
        <v>2</v>
      </c>
      <c r="F28" s="43">
        <v>125</v>
      </c>
      <c r="G28" s="31"/>
    </row>
    <row r="29" spans="2:7" ht="12.75">
      <c r="B29" s="41"/>
      <c r="C29" s="42"/>
      <c r="D29" s="42"/>
      <c r="E29" s="43" t="s">
        <v>1</v>
      </c>
      <c r="F29" s="43">
        <v>130</v>
      </c>
      <c r="G29" s="31"/>
    </row>
    <row r="30" spans="2:7" ht="13.5" thickBot="1">
      <c r="B30" s="45"/>
      <c r="C30" s="42"/>
      <c r="D30" s="42"/>
      <c r="E30" s="33"/>
      <c r="F30" s="46"/>
      <c r="G30" s="31"/>
    </row>
    <row r="31" spans="2:7" ht="21">
      <c r="B31" s="50"/>
      <c r="C31" s="9"/>
      <c r="D31" s="20" t="s">
        <v>35</v>
      </c>
      <c r="E31" s="2">
        <v>130</v>
      </c>
      <c r="F31" s="57">
        <f>SUM(E31)</f>
        <v>130</v>
      </c>
      <c r="G31" s="31"/>
    </row>
    <row r="32" spans="2:11" ht="15" customHeight="1">
      <c r="B32" s="50"/>
      <c r="C32" s="10" t="s">
        <v>38</v>
      </c>
      <c r="D32" s="21" t="s">
        <v>25</v>
      </c>
      <c r="E32" s="3">
        <v>145</v>
      </c>
      <c r="F32" s="57">
        <f>SUM(E32)</f>
        <v>145</v>
      </c>
      <c r="G32" s="31"/>
      <c r="H32" s="6"/>
      <c r="K32" s="59"/>
    </row>
    <row r="33" spans="2:11" ht="15" customHeight="1">
      <c r="B33" s="50"/>
      <c r="C33" s="10" t="s">
        <v>12</v>
      </c>
      <c r="D33" s="21" t="s">
        <v>26</v>
      </c>
      <c r="E33" s="3">
        <v>80</v>
      </c>
      <c r="F33" s="57">
        <f>SUM(E33/2)</f>
        <v>40</v>
      </c>
      <c r="G33" s="31"/>
      <c r="H33" s="6"/>
      <c r="K33" s="59"/>
    </row>
    <row r="34" spans="2:11" ht="15" customHeight="1">
      <c r="B34" s="50"/>
      <c r="C34" s="11" t="s">
        <v>11</v>
      </c>
      <c r="D34" s="22" t="s">
        <v>33</v>
      </c>
      <c r="E34" s="24">
        <v>3.14159</v>
      </c>
      <c r="F34" s="57">
        <f>SUM(F32:F33)</f>
        <v>185</v>
      </c>
      <c r="G34" s="31"/>
      <c r="H34" s="6"/>
      <c r="K34" s="59"/>
    </row>
    <row r="35" spans="2:8" ht="15" customHeight="1">
      <c r="B35" s="50"/>
      <c r="C35" s="11"/>
      <c r="D35" s="8" t="s">
        <v>36</v>
      </c>
      <c r="E35" s="12">
        <f>SUM(F34*2)</f>
        <v>370</v>
      </c>
      <c r="F35" s="57"/>
      <c r="G35" s="31"/>
      <c r="H35" s="6"/>
    </row>
    <row r="36" spans="2:8" ht="21.75" customHeight="1" thickBot="1">
      <c r="B36" s="50"/>
      <c r="C36" s="13"/>
      <c r="D36" s="14" t="s">
        <v>34</v>
      </c>
      <c r="E36" s="1">
        <f>SUM(30000/F36*F31)</f>
        <v>6710.322187516857</v>
      </c>
      <c r="F36" s="57">
        <f>SUM(E34*F34)</f>
        <v>581.1941499999999</v>
      </c>
      <c r="G36" s="31"/>
      <c r="H36" s="6"/>
    </row>
    <row r="37" spans="2:8" ht="13.5" thickBot="1">
      <c r="B37" s="50"/>
      <c r="C37" s="53"/>
      <c r="D37" s="54"/>
      <c r="E37" s="54"/>
      <c r="F37" s="57"/>
      <c r="G37" s="31"/>
      <c r="H37" s="6"/>
    </row>
    <row r="38" spans="2:8" ht="15" customHeight="1">
      <c r="B38" s="50"/>
      <c r="C38" s="7"/>
      <c r="D38" s="23" t="s">
        <v>28</v>
      </c>
      <c r="E38" s="4">
        <v>890</v>
      </c>
      <c r="F38" s="58"/>
      <c r="G38" s="31"/>
      <c r="H38" s="6"/>
    </row>
    <row r="39" spans="2:8" ht="15" customHeight="1">
      <c r="B39" s="50"/>
      <c r="C39" s="11" t="s">
        <v>38</v>
      </c>
      <c r="D39" s="21" t="s">
        <v>25</v>
      </c>
      <c r="E39" s="3">
        <v>1160</v>
      </c>
      <c r="F39" s="57">
        <f>SUM(E39)</f>
        <v>1160</v>
      </c>
      <c r="G39" s="31"/>
      <c r="H39" s="6"/>
    </row>
    <row r="40" spans="2:8" ht="15" customHeight="1">
      <c r="B40" s="50"/>
      <c r="C40" s="11" t="s">
        <v>12</v>
      </c>
      <c r="D40" s="21" t="s">
        <v>26</v>
      </c>
      <c r="E40" s="3">
        <v>250</v>
      </c>
      <c r="F40" s="57">
        <f>SUM(E40/2)</f>
        <v>125</v>
      </c>
      <c r="G40" s="31"/>
      <c r="H40" s="6"/>
    </row>
    <row r="41" spans="2:8" ht="15" customHeight="1">
      <c r="B41" s="50"/>
      <c r="C41" s="11" t="s">
        <v>39</v>
      </c>
      <c r="D41" s="22" t="s">
        <v>33</v>
      </c>
      <c r="E41" s="25">
        <v>3.14159</v>
      </c>
      <c r="F41" s="57">
        <f>SUM(F39:F40)</f>
        <v>1285</v>
      </c>
      <c r="G41" s="31"/>
      <c r="H41" s="6"/>
    </row>
    <row r="42" spans="2:7" ht="15" customHeight="1">
      <c r="B42" s="50"/>
      <c r="C42" s="11" t="s">
        <v>40</v>
      </c>
      <c r="D42" s="8" t="s">
        <v>36</v>
      </c>
      <c r="E42" s="12">
        <f>SUM(F41*2)</f>
        <v>2570</v>
      </c>
      <c r="F42" s="57"/>
      <c r="G42" s="31"/>
    </row>
    <row r="43" spans="2:7" ht="21.75" thickBot="1">
      <c r="B43" s="50"/>
      <c r="C43" s="13"/>
      <c r="D43" s="15" t="s">
        <v>27</v>
      </c>
      <c r="E43" s="1">
        <f>SUM(F43/30000*E38)</f>
        <v>119.76264678333334</v>
      </c>
      <c r="F43" s="57">
        <f>SUM(E41*F41)</f>
        <v>4036.94315</v>
      </c>
      <c r="G43" s="31"/>
    </row>
    <row r="44" spans="2:7" ht="12.75">
      <c r="B44" s="51"/>
      <c r="C44" s="33"/>
      <c r="D44" s="33"/>
      <c r="E44" s="33"/>
      <c r="F44" s="47"/>
      <c r="G44" s="31"/>
    </row>
    <row r="45" spans="2:7" ht="12.75">
      <c r="B45" s="51"/>
      <c r="C45" s="16"/>
      <c r="D45" s="17" t="s">
        <v>29</v>
      </c>
      <c r="E45" s="18"/>
      <c r="F45" s="46"/>
      <c r="G45" s="31"/>
    </row>
    <row r="46" spans="2:7" ht="12.75">
      <c r="B46" s="52"/>
      <c r="C46" s="55" t="s">
        <v>37</v>
      </c>
      <c r="D46" s="56"/>
      <c r="E46" s="56"/>
      <c r="F46" s="48"/>
      <c r="G46" s="49"/>
    </row>
  </sheetData>
  <sheetProtection selectLockedCells="1"/>
  <mergeCells count="2">
    <mergeCell ref="K32:K34"/>
    <mergeCell ref="C3:F3"/>
  </mergeCells>
  <printOptions horizontalCentered="1" verticalCentered="1"/>
  <pageMargins left="0.3937007874015748" right="0.3937007874015748" top="0.3937007874015748" bottom="0.3937007874015748" header="0" footer="0"/>
  <pageSetup errors="blank" horizontalDpi="600" verticalDpi="600" orientation="portrait" paperSize="9" scale="125" r:id="rId6"/>
  <legacyDrawing r:id="rId5"/>
  <oleObjects>
    <oleObject progId="Equation.3" shapeId="762928" r:id="rId1"/>
    <oleObject progId="Equation.3" shapeId="762929" r:id="rId2"/>
    <oleObject progId="DWGTrueView.Drawing.20" shapeId="762930" r:id="rId3"/>
    <oleObject progId="DWGTrueView.Drawing.20" shapeId="7629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H.Jahn</dc:creator>
  <cp:keywords/>
  <dc:description/>
  <cp:lastModifiedBy>H.Jahn</cp:lastModifiedBy>
  <cp:lastPrinted>2017-11-23T14:08:01Z</cp:lastPrinted>
  <dcterms:created xsi:type="dcterms:W3CDTF">2006-05-21T07:22:40Z</dcterms:created>
  <dcterms:modified xsi:type="dcterms:W3CDTF">2017-11-23T18:21:29Z</dcterms:modified>
  <cp:category/>
  <cp:version/>
  <cp:contentType/>
  <cp:contentStatus/>
</cp:coreProperties>
</file>